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ATC/Desktop/MMR/*レポート/"/>
    </mc:Choice>
  </mc:AlternateContent>
  <bookViews>
    <workbookView xWindow="13580" yWindow="4720" windowWidth="27440" windowHeight="16880" tabRatio="500"/>
  </bookViews>
  <sheets>
    <sheet name="収支計算書" sheetId="1" r:id="rId1"/>
  </sheets>
  <definedNames>
    <definedName name="_xlnm.Print_Area" localSheetId="0">収支計算書!$A$1:$R$51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I10" i="1"/>
  <c r="I12" i="1"/>
  <c r="I14" i="1"/>
  <c r="I16" i="1"/>
  <c r="I25" i="1"/>
  <c r="I18" i="1"/>
  <c r="I35" i="1"/>
  <c r="I36" i="1"/>
  <c r="I49" i="1"/>
  <c r="I51" i="1"/>
  <c r="L8" i="1"/>
  <c r="L14" i="1"/>
  <c r="L12" i="1"/>
  <c r="L10" i="1"/>
  <c r="L16" i="1"/>
  <c r="L25" i="1"/>
  <c r="L18" i="1"/>
  <c r="L35" i="1"/>
  <c r="L36" i="1"/>
  <c r="L49" i="1"/>
  <c r="L51" i="1"/>
  <c r="O51" i="1"/>
  <c r="O50" i="1"/>
  <c r="O49" i="1"/>
  <c r="O48" i="1"/>
  <c r="O47" i="1"/>
  <c r="O45" i="1"/>
  <c r="O42" i="1"/>
  <c r="O41" i="1"/>
  <c r="O39" i="1"/>
  <c r="O16" i="1"/>
  <c r="O26" i="1"/>
  <c r="O27" i="1"/>
  <c r="O28" i="1"/>
  <c r="O29" i="1"/>
  <c r="O30" i="1"/>
  <c r="O31" i="1"/>
  <c r="O32" i="1"/>
  <c r="O33" i="1"/>
  <c r="O34" i="1"/>
  <c r="O25" i="1"/>
  <c r="O18" i="1"/>
  <c r="O35" i="1"/>
  <c r="O36" i="1"/>
  <c r="O24" i="1"/>
  <c r="O23" i="1"/>
  <c r="O22" i="1"/>
  <c r="O21" i="1"/>
  <c r="O20" i="1"/>
  <c r="O19" i="1"/>
  <c r="O17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<sst xmlns="http://schemas.openxmlformats.org/spreadsheetml/2006/main" count="99" uniqueCount="66">
  <si>
    <t>収　支　計　算　書</t>
    <phoneticPr fontId="5"/>
  </si>
  <si>
    <t>平成 ３０年　４月　１日から平成　３１年　３月３１日まで</t>
    <rPh sb="0" eb="2">
      <t>ヘイセイ</t>
    </rPh>
    <rPh sb="5" eb="6">
      <t>ネン</t>
    </rPh>
    <rPh sb="8" eb="9">
      <t>ガツ</t>
    </rPh>
    <rPh sb="11" eb="12">
      <t>ニチ</t>
    </rPh>
    <rPh sb="14" eb="16">
      <t>ヘイセイ</t>
    </rPh>
    <rPh sb="19" eb="20">
      <t>ネン</t>
    </rPh>
    <rPh sb="22" eb="23">
      <t>ガツ</t>
    </rPh>
    <rPh sb="25" eb="26">
      <t>ヒ</t>
    </rPh>
    <phoneticPr fontId="5"/>
  </si>
  <si>
    <t>公益財団法人 三重医学研究振興会</t>
    <rPh sb="0" eb="2">
      <t>コウエキ</t>
    </rPh>
    <rPh sb="2" eb="4">
      <t>ザイダン</t>
    </rPh>
    <rPh sb="4" eb="6">
      <t>ホウジン</t>
    </rPh>
    <rPh sb="7" eb="9">
      <t>ミエ</t>
    </rPh>
    <rPh sb="9" eb="11">
      <t>イガク</t>
    </rPh>
    <rPh sb="11" eb="13">
      <t>ケンキュウ</t>
    </rPh>
    <rPh sb="13" eb="16">
      <t>シンコウカイ</t>
    </rPh>
    <phoneticPr fontId="5"/>
  </si>
  <si>
    <t>　（単位：円）</t>
    <rPh sb="2" eb="4">
      <t>タンイ</t>
    </rPh>
    <rPh sb="5" eb="6">
      <t>エン</t>
    </rPh>
    <phoneticPr fontId="5"/>
  </si>
  <si>
    <t>科     　　　　　目</t>
    <phoneticPr fontId="5"/>
  </si>
  <si>
    <t>予　算　額</t>
    <rPh sb="0" eb="1">
      <t>ヨ</t>
    </rPh>
    <rPh sb="2" eb="3">
      <t>ザン</t>
    </rPh>
    <rPh sb="4" eb="5">
      <t>ガク</t>
    </rPh>
    <phoneticPr fontId="5"/>
  </si>
  <si>
    <t>決　算　額</t>
    <rPh sb="0" eb="1">
      <t>ケツ</t>
    </rPh>
    <rPh sb="2" eb="3">
      <t>ザン</t>
    </rPh>
    <rPh sb="4" eb="5">
      <t>ガク</t>
    </rPh>
    <phoneticPr fontId="5"/>
  </si>
  <si>
    <t>差　　　異</t>
    <rPh sb="0" eb="1">
      <t>サ</t>
    </rPh>
    <rPh sb="4" eb="5">
      <t>イ</t>
    </rPh>
    <phoneticPr fontId="5"/>
  </si>
  <si>
    <t>備　　考</t>
    <rPh sb="0" eb="1">
      <t>ビ</t>
    </rPh>
    <rPh sb="3" eb="4">
      <t>コウ</t>
    </rPh>
    <phoneticPr fontId="5"/>
  </si>
  <si>
    <t>Ⅰ事業活動収支の部</t>
    <rPh sb="1" eb="3">
      <t>ジギョウ</t>
    </rPh>
    <rPh sb="3" eb="5">
      <t>カツドウ</t>
    </rPh>
    <rPh sb="5" eb="7">
      <t>シュウシ</t>
    </rPh>
    <phoneticPr fontId="5"/>
  </si>
  <si>
    <t>１．事業活動収入</t>
    <rPh sb="2" eb="4">
      <t>ジギョウ</t>
    </rPh>
    <rPh sb="4" eb="6">
      <t>カツドウ</t>
    </rPh>
    <phoneticPr fontId="5"/>
  </si>
  <si>
    <t>基本財産運用収入</t>
    <rPh sb="0" eb="2">
      <t>キホン</t>
    </rPh>
    <rPh sb="2" eb="4">
      <t>ザイサン</t>
    </rPh>
    <rPh sb="4" eb="6">
      <t>ウンヨウ</t>
    </rPh>
    <phoneticPr fontId="5"/>
  </si>
  <si>
    <t>[</t>
    <phoneticPr fontId="5"/>
  </si>
  <si>
    <t>]</t>
    <phoneticPr fontId="5"/>
  </si>
  <si>
    <t>[</t>
    <phoneticPr fontId="5"/>
  </si>
  <si>
    <t>[</t>
    <phoneticPr fontId="5"/>
  </si>
  <si>
    <t>基本財産利息収入</t>
    <rPh sb="0" eb="2">
      <t>キホン</t>
    </rPh>
    <rPh sb="2" eb="4">
      <t>ザイサン</t>
    </rPh>
    <rPh sb="4" eb="6">
      <t>リソク</t>
    </rPh>
    <rPh sb="6" eb="8">
      <t>シュウニュウ</t>
    </rPh>
    <phoneticPr fontId="5"/>
  </si>
  <si>
    <t>特定資産運用収入</t>
    <rPh sb="0" eb="2">
      <t>トクテイ</t>
    </rPh>
    <rPh sb="2" eb="4">
      <t>シサン</t>
    </rPh>
    <rPh sb="4" eb="6">
      <t>ウンヨウ</t>
    </rPh>
    <phoneticPr fontId="5"/>
  </si>
  <si>
    <t>]</t>
    <phoneticPr fontId="5"/>
  </si>
  <si>
    <t>特定資産利息収入</t>
    <rPh sb="0" eb="2">
      <t>トクテイ</t>
    </rPh>
    <rPh sb="2" eb="4">
      <t>シサン</t>
    </rPh>
    <rPh sb="4" eb="6">
      <t>リソク</t>
    </rPh>
    <rPh sb="6" eb="8">
      <t>シュウニュウ</t>
    </rPh>
    <phoneticPr fontId="5"/>
  </si>
  <si>
    <t>寄附金収入</t>
    <rPh sb="0" eb="3">
      <t>キフキン</t>
    </rPh>
    <rPh sb="3" eb="5">
      <t>シュウニュウ</t>
    </rPh>
    <phoneticPr fontId="5"/>
  </si>
  <si>
    <t>]</t>
    <phoneticPr fontId="5"/>
  </si>
  <si>
    <t>雑　　収　　入</t>
    <rPh sb="0" eb="1">
      <t>ザツ</t>
    </rPh>
    <rPh sb="3" eb="4">
      <t>オサム</t>
    </rPh>
    <rPh sb="6" eb="7">
      <t>イリ</t>
    </rPh>
    <phoneticPr fontId="5"/>
  </si>
  <si>
    <t>]</t>
    <phoneticPr fontId="5"/>
  </si>
  <si>
    <t>[</t>
    <phoneticPr fontId="5"/>
  </si>
  <si>
    <t>事業活動収入計</t>
    <rPh sb="0" eb="2">
      <t>ジギョウ</t>
    </rPh>
    <rPh sb="2" eb="4">
      <t>カツドウ</t>
    </rPh>
    <phoneticPr fontId="5"/>
  </si>
  <si>
    <t>２．事業活動支出</t>
    <rPh sb="6" eb="8">
      <t>シシュツ</t>
    </rPh>
    <phoneticPr fontId="5"/>
  </si>
  <si>
    <t>事　業　費　支　出</t>
    <rPh sb="6" eb="7">
      <t>ササ</t>
    </rPh>
    <rPh sb="8" eb="9">
      <t>デ</t>
    </rPh>
    <phoneticPr fontId="5"/>
  </si>
  <si>
    <t>医 学 研 究 助 成 支 出</t>
    <rPh sb="0" eb="1">
      <t>イ</t>
    </rPh>
    <rPh sb="2" eb="3">
      <t>ガク</t>
    </rPh>
    <rPh sb="4" eb="5">
      <t>ケン</t>
    </rPh>
    <rPh sb="6" eb="7">
      <t>キワム</t>
    </rPh>
    <rPh sb="8" eb="9">
      <t>スケ</t>
    </rPh>
    <rPh sb="10" eb="11">
      <t>シゲル</t>
    </rPh>
    <rPh sb="12" eb="13">
      <t>ササ</t>
    </rPh>
    <rPh sb="14" eb="15">
      <t>デ</t>
    </rPh>
    <phoneticPr fontId="5"/>
  </si>
  <si>
    <t>学 術 講 演 等 支 出</t>
    <rPh sb="0" eb="1">
      <t>ガク</t>
    </rPh>
    <rPh sb="2" eb="3">
      <t>ジュツ</t>
    </rPh>
    <rPh sb="4" eb="5">
      <t>コウ</t>
    </rPh>
    <rPh sb="6" eb="7">
      <t>エン</t>
    </rPh>
    <rPh sb="8" eb="9">
      <t>トウ</t>
    </rPh>
    <rPh sb="10" eb="11">
      <t>ササ</t>
    </rPh>
    <rPh sb="12" eb="13">
      <t>デ</t>
    </rPh>
    <phoneticPr fontId="5"/>
  </si>
  <si>
    <t>県民に対する健康教育事業支出</t>
    <rPh sb="0" eb="2">
      <t>ケンミン</t>
    </rPh>
    <rPh sb="3" eb="4">
      <t>タイ</t>
    </rPh>
    <rPh sb="6" eb="8">
      <t>ケンコウ</t>
    </rPh>
    <rPh sb="8" eb="10">
      <t>キョウイク</t>
    </rPh>
    <rPh sb="10" eb="12">
      <t>ジギョウ</t>
    </rPh>
    <rPh sb="12" eb="14">
      <t>シシュツ</t>
    </rPh>
    <phoneticPr fontId="5"/>
  </si>
  <si>
    <t>医療従事者研修活動助成支出</t>
    <rPh sb="0" eb="2">
      <t>イリョウ</t>
    </rPh>
    <rPh sb="2" eb="4">
      <t>ジュウジ</t>
    </rPh>
    <rPh sb="4" eb="5">
      <t>シャ</t>
    </rPh>
    <rPh sb="5" eb="7">
      <t>ケンシュウ</t>
    </rPh>
    <rPh sb="7" eb="9">
      <t>カツドウ</t>
    </rPh>
    <rPh sb="9" eb="11">
      <t>ジョセイ</t>
    </rPh>
    <rPh sb="11" eb="13">
      <t>シシュツ</t>
    </rPh>
    <phoneticPr fontId="5"/>
  </si>
  <si>
    <t>諸謝金支出</t>
    <rPh sb="0" eb="1">
      <t>ショ</t>
    </rPh>
    <rPh sb="1" eb="3">
      <t>シャキン</t>
    </rPh>
    <rPh sb="3" eb="4">
      <t>ササ</t>
    </rPh>
    <rPh sb="4" eb="5">
      <t>デ</t>
    </rPh>
    <phoneticPr fontId="5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</si>
  <si>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5"/>
  </si>
  <si>
    <t>管　理　費　支　出</t>
    <rPh sb="0" eb="1">
      <t>カン</t>
    </rPh>
    <rPh sb="2" eb="3">
      <t>リ</t>
    </rPh>
    <rPh sb="4" eb="5">
      <t>ヒ</t>
    </rPh>
    <rPh sb="6" eb="7">
      <t>ササ</t>
    </rPh>
    <rPh sb="8" eb="9">
      <t>デ</t>
    </rPh>
    <phoneticPr fontId="5"/>
  </si>
  <si>
    <t>[</t>
    <phoneticPr fontId="5"/>
  </si>
  <si>
    <t>]</t>
    <phoneticPr fontId="5"/>
  </si>
  <si>
    <t>]</t>
    <phoneticPr fontId="5"/>
  </si>
  <si>
    <t>[</t>
    <phoneticPr fontId="5"/>
  </si>
  <si>
    <t>給　料　手　当　支　出</t>
    <rPh sb="0" eb="1">
      <t>キュウ</t>
    </rPh>
    <rPh sb="2" eb="3">
      <t>リョウ</t>
    </rPh>
    <rPh sb="4" eb="5">
      <t>テ</t>
    </rPh>
    <rPh sb="6" eb="7">
      <t>トウ</t>
    </rPh>
    <rPh sb="8" eb="9">
      <t>ササ</t>
    </rPh>
    <rPh sb="10" eb="11">
      <t>デ</t>
    </rPh>
    <phoneticPr fontId="5"/>
  </si>
  <si>
    <t>会　 議　 費　 支　 出</t>
    <rPh sb="0" eb="1">
      <t>カイ</t>
    </rPh>
    <rPh sb="3" eb="4">
      <t>ギ</t>
    </rPh>
    <rPh sb="6" eb="7">
      <t>ヒ</t>
    </rPh>
    <rPh sb="9" eb="10">
      <t>ササ</t>
    </rPh>
    <rPh sb="12" eb="13">
      <t>デ</t>
    </rPh>
    <phoneticPr fontId="5"/>
  </si>
  <si>
    <t>旅 費 交 通 費 支 出</t>
    <rPh sb="10" eb="11">
      <t>ササ</t>
    </rPh>
    <rPh sb="12" eb="13">
      <t>デ</t>
    </rPh>
    <phoneticPr fontId="5"/>
  </si>
  <si>
    <t>通 信 運 搬 費 支 出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rPh sb="10" eb="11">
      <t>ササ</t>
    </rPh>
    <rPh sb="12" eb="13">
      <t>デ</t>
    </rPh>
    <phoneticPr fontId="5"/>
  </si>
  <si>
    <t>消　耗　品　費　支　出</t>
    <rPh sb="0" eb="1">
      <t>ケ</t>
    </rPh>
    <rPh sb="2" eb="3">
      <t>モウ</t>
    </rPh>
    <rPh sb="4" eb="5">
      <t>ヒン</t>
    </rPh>
    <rPh sb="6" eb="7">
      <t>ヒ</t>
    </rPh>
    <rPh sb="8" eb="9">
      <t>ササ</t>
    </rPh>
    <rPh sb="10" eb="11">
      <t>デ</t>
    </rPh>
    <phoneticPr fontId="5"/>
  </si>
  <si>
    <t>租　税　公　課　支　出</t>
    <rPh sb="8" eb="9">
      <t>ササ</t>
    </rPh>
    <rPh sb="10" eb="11">
      <t>デ</t>
    </rPh>
    <phoneticPr fontId="5"/>
  </si>
  <si>
    <t>雑　　支　　出</t>
    <rPh sb="0" eb="1">
      <t>ザツ</t>
    </rPh>
    <rPh sb="3" eb="4">
      <t>ササ</t>
    </rPh>
    <rPh sb="6" eb="7">
      <t>デ</t>
    </rPh>
    <phoneticPr fontId="5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</si>
  <si>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5"/>
  </si>
  <si>
    <t>事業活動収支差益</t>
    <rPh sb="0" eb="2">
      <t>ジギョウ</t>
    </rPh>
    <rPh sb="2" eb="4">
      <t>カツドウ</t>
    </rPh>
    <rPh sb="4" eb="6">
      <t>シュウシ</t>
    </rPh>
    <rPh sb="6" eb="8">
      <t>サエキ</t>
    </rPh>
    <phoneticPr fontId="5"/>
  </si>
  <si>
    <t>Ⅱ投資活動収支の部</t>
    <rPh sb="1" eb="3">
      <t>トウシ</t>
    </rPh>
    <rPh sb="3" eb="5">
      <t>カツドウ</t>
    </rPh>
    <rPh sb="5" eb="7">
      <t>シュウシ</t>
    </rPh>
    <rPh sb="8" eb="9">
      <t>ブ</t>
    </rPh>
    <phoneticPr fontId="11"/>
  </si>
  <si>
    <t>　</t>
    <phoneticPr fontId="5"/>
  </si>
  <si>
    <t>１．投資活動収入</t>
    <rPh sb="2" eb="4">
      <t>トウシ</t>
    </rPh>
    <rPh sb="4" eb="6">
      <t>カツドウ</t>
    </rPh>
    <rPh sb="6" eb="8">
      <t>シュウニュウ</t>
    </rPh>
    <phoneticPr fontId="11"/>
  </si>
  <si>
    <t>投資活動収入計</t>
    <rPh sb="0" eb="2">
      <t>トウシ</t>
    </rPh>
    <rPh sb="2" eb="4">
      <t>カツドウ</t>
    </rPh>
    <rPh sb="4" eb="6">
      <t>シュウニュウ</t>
    </rPh>
    <rPh sb="6" eb="7">
      <t>ケイ</t>
    </rPh>
    <phoneticPr fontId="5"/>
  </si>
  <si>
    <t>２．投資活動支出</t>
    <rPh sb="2" eb="4">
      <t>トウシ</t>
    </rPh>
    <rPh sb="4" eb="6">
      <t>カツドウ</t>
    </rPh>
    <rPh sb="6" eb="8">
      <t>シシュツ</t>
    </rPh>
    <phoneticPr fontId="1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</si>
  <si>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5"/>
  </si>
  <si>
    <t>投資活動収支差額</t>
  </si>
  <si>
    <t>Ⅲ財務活動収支の部</t>
    <rPh sb="1" eb="3">
      <t>ザイム</t>
    </rPh>
    <rPh sb="3" eb="5">
      <t>カツドウ</t>
    </rPh>
    <rPh sb="5" eb="7">
      <t>シュウシ</t>
    </rPh>
    <rPh sb="8" eb="9">
      <t>ブ</t>
    </rPh>
    <phoneticPr fontId="5"/>
  </si>
  <si>
    <t>１．財務活動収入</t>
    <rPh sb="2" eb="4">
      <t>ザイム</t>
    </rPh>
    <rPh sb="4" eb="6">
      <t>カツドウ</t>
    </rPh>
    <rPh sb="6" eb="8">
      <t>シュウニュウ</t>
    </rPh>
    <phoneticPr fontId="5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</si>
  <si>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5"/>
  </si>
  <si>
    <t>２．財務活動支出</t>
    <rPh sb="2" eb="4">
      <t>ザイム</t>
    </rPh>
    <rPh sb="4" eb="6">
      <t>カツドウ</t>
    </rPh>
    <rPh sb="6" eb="8">
      <t>シシュツ</t>
    </rPh>
    <phoneticPr fontId="5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</si>
  <si>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</si>
  <si>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</si>
  <si>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当期収支差額</t>
    <rPh sb="2" eb="4">
      <t>シュウシ</t>
    </rPh>
    <rPh sb="4" eb="6">
      <t>サガク</t>
    </rPh>
    <phoneticPr fontId="5"/>
  </si>
  <si>
    <t>前年度繰越収支差額</t>
    <rPh sb="0" eb="1">
      <t>ゼン</t>
    </rPh>
    <rPh sb="1" eb="3">
      <t>ネンド</t>
    </rPh>
    <rPh sb="3" eb="5">
      <t>クリコシ</t>
    </rPh>
    <phoneticPr fontId="5"/>
  </si>
  <si>
    <t>次期繰越収支差額</t>
    <phoneticPr fontId="5"/>
  </si>
  <si>
    <r>
      <t>　※　当事業年度は平成</t>
    </r>
    <r>
      <rPr>
        <sz val="11"/>
        <color indexed="8"/>
        <rFont val="Century"/>
        <family val="1"/>
      </rPr>
      <t>24</t>
    </r>
    <r>
      <rPr>
        <sz val="11"/>
        <color indexed="8"/>
        <rFont val="ＭＳ 明朝"/>
        <family val="1"/>
        <charset val="128"/>
      </rPr>
      <t>年４月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明朝"/>
        <family val="1"/>
        <charset val="128"/>
      </rPr>
      <t>日から平成</t>
    </r>
    <r>
      <rPr>
        <sz val="11"/>
        <color indexed="8"/>
        <rFont val="Century"/>
        <family val="1"/>
      </rPr>
      <t>25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8"/>
        <rFont val="Century"/>
        <family val="1"/>
      </rPr>
      <t>31</t>
    </r>
    <r>
      <rPr>
        <sz val="11"/>
        <color indexed="8"/>
        <rFont val="ＭＳ 明朝"/>
        <family val="1"/>
        <charset val="128"/>
      </rPr>
      <t>日までの</t>
    </r>
    <r>
      <rPr>
        <sz val="11"/>
        <color indexed="8"/>
        <rFont val="Century"/>
        <family val="1"/>
      </rPr>
      <t>1</t>
    </r>
    <r>
      <rPr>
        <sz val="11"/>
        <color indexed="8"/>
        <rFont val="ＭＳ 明朝"/>
        <family val="1"/>
        <charset val="128"/>
      </rPr>
      <t>年間となっていますが、平成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8"/>
        <rFont val="Century"/>
        <family val="1"/>
      </rPr>
      <t>11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明朝"/>
        <family val="1"/>
        <charset val="128"/>
      </rPr>
      <t>日に公益財団法人へ移行し、移行前後で事業年度を区分した為、前事業年度は平成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8"/>
        <rFont val="Century"/>
        <family val="1"/>
      </rPr>
      <t>11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明朝"/>
        <family val="1"/>
        <charset val="128"/>
      </rPr>
      <t>日から平成</t>
    </r>
    <r>
      <rPr>
        <sz val="11"/>
        <color indexed="8"/>
        <rFont val="Century"/>
        <family val="1"/>
      </rPr>
      <t>24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8"/>
        <rFont val="Century"/>
        <family val="1"/>
      </rPr>
      <t>31</t>
    </r>
    <r>
      <rPr>
        <sz val="11"/>
        <color indexed="8"/>
        <rFont val="ＭＳ 明朝"/>
        <family val="1"/>
        <charset val="128"/>
      </rPr>
      <t>日の４ヵ月間となっています。</t>
    </r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</si>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</sst>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 "/>
  </numFmts>
  <fonts count="16" x14ac:knownFonts="1"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6" fontId="1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6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1" xfId="1" applyFont="1" applyBorder="1"/>
    <xf numFmtId="0" fontId="6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8" fillId="0" borderId="2" xfId="1" applyFont="1" applyBorder="1" applyAlignment="1">
      <alignment horizontal="center"/>
    </xf>
    <xf numFmtId="0" fontId="7" fillId="0" borderId="3" xfId="1" applyFont="1" applyBorder="1" applyAlignment="1"/>
    <xf numFmtId="0" fontId="9" fillId="0" borderId="4" xfId="1" applyFont="1" applyBorder="1" applyAlignment="1"/>
    <xf numFmtId="0" fontId="9" fillId="0" borderId="3" xfId="1" applyFont="1" applyBorder="1" applyAlignment="1"/>
    <xf numFmtId="41" fontId="8" fillId="0" borderId="3" xfId="2" applyNumberFormat="1" applyFont="1" applyBorder="1" applyAlignment="1">
      <alignment horizontal="center"/>
    </xf>
    <xf numFmtId="41" fontId="8" fillId="0" borderId="4" xfId="2" applyNumberFormat="1" applyFont="1" applyBorder="1" applyAlignment="1">
      <alignment horizontal="center"/>
    </xf>
    <xf numFmtId="41" fontId="8" fillId="0" borderId="3" xfId="2" applyNumberFormat="1" applyFont="1" applyBorder="1" applyAlignment="1">
      <alignment horizontal="right"/>
    </xf>
    <xf numFmtId="41" fontId="8" fillId="0" borderId="4" xfId="2" applyNumberFormat="1" applyFont="1" applyBorder="1" applyAlignment="1">
      <alignment horizontal="left"/>
    </xf>
    <xf numFmtId="41" fontId="8" fillId="0" borderId="2" xfId="2" applyNumberFormat="1" applyFont="1" applyBorder="1" applyAlignment="1">
      <alignment horizontal="right"/>
    </xf>
    <xf numFmtId="0" fontId="6" fillId="0" borderId="3" xfId="1" applyFont="1" applyBorder="1"/>
    <xf numFmtId="0" fontId="8" fillId="0" borderId="4" xfId="1" applyFont="1" applyBorder="1" applyAlignment="1">
      <alignment horizontal="center"/>
    </xf>
    <xf numFmtId="0" fontId="6" fillId="0" borderId="5" xfId="1" applyFont="1" applyBorder="1"/>
    <xf numFmtId="0" fontId="8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176" fontId="8" fillId="0" borderId="6" xfId="2" applyNumberFormat="1" applyFont="1" applyBorder="1" applyAlignment="1"/>
    <xf numFmtId="176" fontId="8" fillId="0" borderId="7" xfId="2" applyNumberFormat="1" applyFont="1" applyBorder="1" applyAlignment="1">
      <alignment horizontal="left"/>
    </xf>
    <xf numFmtId="176" fontId="8" fillId="0" borderId="6" xfId="2" applyNumberFormat="1" applyFont="1" applyBorder="1" applyAlignment="1">
      <alignment horizontal="right"/>
    </xf>
    <xf numFmtId="176" fontId="8" fillId="0" borderId="6" xfId="2" applyNumberFormat="1" applyFont="1" applyBorder="1" applyAlignment="1">
      <alignment horizontal="center"/>
    </xf>
    <xf numFmtId="176" fontId="8" fillId="0" borderId="8" xfId="2" applyNumberFormat="1" applyFont="1" applyBorder="1" applyAlignment="1">
      <alignment horizontal="right"/>
    </xf>
    <xf numFmtId="176" fontId="8" fillId="0" borderId="6" xfId="2" applyNumberFormat="1" applyFont="1" applyBorder="1" applyAlignment="1">
      <alignment horizontal="centerContinuous"/>
    </xf>
    <xf numFmtId="38" fontId="8" fillId="0" borderId="7" xfId="2" applyFont="1" applyBorder="1" applyAlignment="1">
      <alignment horizontal="left"/>
    </xf>
    <xf numFmtId="38" fontId="8" fillId="0" borderId="9" xfId="2" applyFont="1" applyBorder="1" applyAlignment="1">
      <alignment horizontal="centerContinuous"/>
    </xf>
    <xf numFmtId="0" fontId="7" fillId="0" borderId="9" xfId="1" applyFont="1" applyBorder="1"/>
    <xf numFmtId="0" fontId="7" fillId="0" borderId="5" xfId="1" applyFont="1" applyBorder="1"/>
    <xf numFmtId="176" fontId="7" fillId="0" borderId="0" xfId="2" applyNumberFormat="1" applyFont="1" applyBorder="1"/>
    <xf numFmtId="176" fontId="7" fillId="0" borderId="5" xfId="2" applyNumberFormat="1" applyFont="1" applyBorder="1" applyAlignment="1">
      <alignment horizontal="left"/>
    </xf>
    <xf numFmtId="176" fontId="7" fillId="0" borderId="0" xfId="2" applyNumberFormat="1" applyFont="1" applyBorder="1" applyAlignment="1">
      <alignment horizontal="right"/>
    </xf>
    <xf numFmtId="176" fontId="7" fillId="0" borderId="9" xfId="2" applyNumberFormat="1" applyFont="1" applyBorder="1" applyAlignment="1">
      <alignment horizontal="right"/>
    </xf>
    <xf numFmtId="38" fontId="7" fillId="0" borderId="5" xfId="2" applyFont="1" applyBorder="1" applyAlignment="1">
      <alignment horizontal="left"/>
    </xf>
    <xf numFmtId="38" fontId="6" fillId="0" borderId="9" xfId="2" applyFont="1" applyBorder="1"/>
    <xf numFmtId="0" fontId="7" fillId="0" borderId="0" xfId="1" applyFont="1" applyBorder="1" applyAlignment="1"/>
    <xf numFmtId="0" fontId="7" fillId="0" borderId="0" xfId="1" applyFont="1" applyAlignment="1"/>
    <xf numFmtId="3" fontId="7" fillId="0" borderId="0" xfId="0" applyNumberFormat="1" applyFont="1" applyBorder="1">
      <alignment vertical="center"/>
    </xf>
    <xf numFmtId="177" fontId="7" fillId="0" borderId="5" xfId="2" applyNumberFormat="1" applyFont="1" applyBorder="1" applyAlignment="1">
      <alignment horizontal="left"/>
    </xf>
    <xf numFmtId="177" fontId="6" fillId="0" borderId="9" xfId="2" applyNumberFormat="1" applyFont="1" applyBorder="1"/>
    <xf numFmtId="0" fontId="6" fillId="0" borderId="9" xfId="2" applyNumberFormat="1" applyFont="1" applyBorder="1"/>
    <xf numFmtId="0" fontId="7" fillId="0" borderId="10" xfId="1" applyFont="1" applyBorder="1" applyAlignment="1">
      <alignment horizontal="right"/>
    </xf>
    <xf numFmtId="176" fontId="7" fillId="0" borderId="10" xfId="2" applyNumberFormat="1" applyFont="1" applyBorder="1"/>
    <xf numFmtId="176" fontId="7" fillId="0" borderId="11" xfId="2" applyNumberFormat="1" applyFont="1" applyBorder="1" applyAlignment="1">
      <alignment horizontal="left"/>
    </xf>
    <xf numFmtId="176" fontId="7" fillId="0" borderId="10" xfId="2" applyNumberFormat="1" applyFont="1" applyBorder="1" applyAlignment="1">
      <alignment horizontal="right"/>
    </xf>
    <xf numFmtId="176" fontId="7" fillId="0" borderId="12" xfId="2" applyNumberFormat="1" applyFont="1" applyBorder="1" applyAlignment="1">
      <alignment horizontal="right"/>
    </xf>
    <xf numFmtId="177" fontId="7" fillId="0" borderId="11" xfId="2" applyNumberFormat="1" applyFont="1" applyBorder="1" applyAlignment="1">
      <alignment horizontal="left"/>
    </xf>
    <xf numFmtId="0" fontId="7" fillId="0" borderId="5" xfId="1" applyFont="1" applyBorder="1" applyAlignment="1"/>
    <xf numFmtId="0" fontId="7" fillId="0" borderId="0" xfId="1" applyFont="1" applyBorder="1" applyAlignment="1">
      <alignment horizontal="distributed" shrinkToFit="1"/>
    </xf>
    <xf numFmtId="0" fontId="0" fillId="0" borderId="0" xfId="0" applyAlignment="1">
      <alignment horizontal="distributed" shrinkToFit="1"/>
    </xf>
    <xf numFmtId="0" fontId="6" fillId="0" borderId="5" xfId="1" applyFont="1" applyBorder="1" applyAlignment="1"/>
    <xf numFmtId="38" fontId="7" fillId="0" borderId="0" xfId="3" applyFont="1" applyFill="1" applyAlignment="1"/>
    <xf numFmtId="0" fontId="7" fillId="0" borderId="0" xfId="1" applyFont="1" applyBorder="1" applyAlignment="1">
      <alignment vertical="distributed" shrinkToFit="1"/>
    </xf>
    <xf numFmtId="177" fontId="6" fillId="0" borderId="9" xfId="2" applyNumberFormat="1" applyFont="1" applyBorder="1" applyAlignment="1">
      <alignment horizontal="left"/>
    </xf>
    <xf numFmtId="0" fontId="7" fillId="0" borderId="0" xfId="1" applyFont="1" applyFill="1" applyBorder="1" applyAlignment="1"/>
    <xf numFmtId="0" fontId="0" fillId="0" borderId="0" xfId="0" applyAlignment="1">
      <alignment vertical="center" shrinkToFit="1"/>
    </xf>
    <xf numFmtId="176" fontId="7" fillId="0" borderId="0" xfId="2" applyNumberFormat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 applyAlignment="1">
      <alignment horizontal="distributed"/>
    </xf>
    <xf numFmtId="0" fontId="7" fillId="0" borderId="0" xfId="1" applyFont="1" applyAlignment="1">
      <alignment horizontal="distributed"/>
    </xf>
    <xf numFmtId="38" fontId="7" fillId="0" borderId="0" xfId="3" applyFont="1" applyBorder="1" applyAlignment="1"/>
    <xf numFmtId="0" fontId="7" fillId="0" borderId="5" xfId="1" applyFont="1" applyBorder="1" applyAlignment="1">
      <alignment horizontal="distributed" indent="1"/>
    </xf>
    <xf numFmtId="0" fontId="6" fillId="0" borderId="9" xfId="1" applyFont="1" applyBorder="1"/>
    <xf numFmtId="41" fontId="6" fillId="0" borderId="9" xfId="2" applyNumberFormat="1" applyFont="1" applyBorder="1"/>
    <xf numFmtId="0" fontId="7" fillId="0" borderId="0" xfId="1" applyFont="1" applyFill="1" applyBorder="1" applyAlignment="1"/>
    <xf numFmtId="0" fontId="7" fillId="0" borderId="13" xfId="1" applyFont="1" applyBorder="1" applyAlignment="1">
      <alignment horizontal="right"/>
    </xf>
    <xf numFmtId="176" fontId="7" fillId="0" borderId="14" xfId="2" applyNumberFormat="1" applyFont="1" applyBorder="1"/>
    <xf numFmtId="176" fontId="7" fillId="0" borderId="15" xfId="1" applyNumberFormat="1" applyFont="1" applyBorder="1" applyAlignment="1">
      <alignment horizontal="left"/>
    </xf>
    <xf numFmtId="176" fontId="7" fillId="0" borderId="14" xfId="1" applyNumberFormat="1" applyFont="1" applyBorder="1" applyAlignment="1">
      <alignment horizontal="right"/>
    </xf>
    <xf numFmtId="176" fontId="7" fillId="0" borderId="15" xfId="2" applyNumberFormat="1" applyFont="1" applyBorder="1" applyAlignment="1">
      <alignment horizontal="left"/>
    </xf>
    <xf numFmtId="176" fontId="7" fillId="0" borderId="13" xfId="2" applyNumberFormat="1" applyFont="1" applyBorder="1" applyAlignment="1">
      <alignment horizontal="right"/>
    </xf>
    <xf numFmtId="41" fontId="7" fillId="0" borderId="15" xfId="2" applyNumberFormat="1" applyFont="1" applyBorder="1" applyAlignment="1">
      <alignment horizontal="left"/>
    </xf>
    <xf numFmtId="176" fontId="7" fillId="0" borderId="5" xfId="1" applyNumberFormat="1" applyFont="1" applyBorder="1" applyAlignment="1">
      <alignment horizontal="left"/>
    </xf>
    <xf numFmtId="176" fontId="7" fillId="0" borderId="0" xfId="1" applyNumberFormat="1" applyFont="1" applyBorder="1" applyAlignment="1">
      <alignment horizontal="right"/>
    </xf>
    <xf numFmtId="41" fontId="7" fillId="0" borderId="5" xfId="2" applyNumberFormat="1" applyFont="1" applyBorder="1" applyAlignment="1">
      <alignment horizontal="left"/>
    </xf>
    <xf numFmtId="0" fontId="7" fillId="0" borderId="12" xfId="1" applyFont="1" applyBorder="1" applyAlignment="1">
      <alignment horizontal="right"/>
    </xf>
    <xf numFmtId="176" fontId="7" fillId="0" borderId="11" xfId="1" applyNumberFormat="1" applyFont="1" applyBorder="1" applyAlignment="1">
      <alignment horizontal="left"/>
    </xf>
    <xf numFmtId="176" fontId="7" fillId="0" borderId="10" xfId="1" applyNumberFormat="1" applyFont="1" applyBorder="1" applyAlignment="1">
      <alignment horizontal="right"/>
    </xf>
    <xf numFmtId="41" fontId="6" fillId="0" borderId="5" xfId="1" applyNumberFormat="1" applyFont="1" applyBorder="1"/>
    <xf numFmtId="176" fontId="7" fillId="0" borderId="10" xfId="1" applyNumberFormat="1" applyFont="1" applyBorder="1"/>
    <xf numFmtId="177" fontId="7" fillId="0" borderId="11" xfId="1" applyNumberFormat="1" applyFont="1" applyBorder="1" applyAlignment="1">
      <alignment horizontal="left"/>
    </xf>
    <xf numFmtId="176" fontId="7" fillId="0" borderId="0" xfId="1" applyNumberFormat="1" applyFont="1" applyBorder="1"/>
    <xf numFmtId="177" fontId="7" fillId="0" borderId="5" xfId="1" applyNumberFormat="1" applyFont="1" applyBorder="1" applyAlignment="1">
      <alignment horizontal="left"/>
    </xf>
    <xf numFmtId="0" fontId="7" fillId="0" borderId="16" xfId="1" applyFont="1" applyBorder="1" applyAlignment="1">
      <alignment horizontal="right"/>
    </xf>
    <xf numFmtId="176" fontId="7" fillId="0" borderId="16" xfId="2" applyNumberFormat="1" applyFont="1" applyBorder="1"/>
    <xf numFmtId="176" fontId="7" fillId="0" borderId="17" xfId="2" applyNumberFormat="1" applyFont="1" applyBorder="1" applyAlignment="1">
      <alignment horizontal="left"/>
    </xf>
    <xf numFmtId="176" fontId="7" fillId="0" borderId="16" xfId="2" applyNumberFormat="1" applyFont="1" applyBorder="1" applyAlignment="1">
      <alignment horizontal="right"/>
    </xf>
    <xf numFmtId="176" fontId="7" fillId="0" borderId="16" xfId="2" applyNumberFormat="1" applyFont="1" applyFill="1" applyBorder="1"/>
    <xf numFmtId="176" fontId="7" fillId="0" borderId="18" xfId="2" applyNumberFormat="1" applyFont="1" applyBorder="1" applyAlignment="1">
      <alignment horizontal="right"/>
    </xf>
    <xf numFmtId="0" fontId="7" fillId="0" borderId="19" xfId="1" applyFont="1" applyBorder="1"/>
    <xf numFmtId="0" fontId="7" fillId="0" borderId="1" xfId="1" applyFont="1" applyBorder="1"/>
    <xf numFmtId="0" fontId="7" fillId="0" borderId="20" xfId="1" applyFont="1" applyBorder="1"/>
    <xf numFmtId="0" fontId="7" fillId="0" borderId="1" xfId="1" applyFont="1" applyBorder="1" applyAlignment="1">
      <alignment horizontal="right"/>
    </xf>
    <xf numFmtId="176" fontId="7" fillId="0" borderId="21" xfId="2" applyNumberFormat="1" applyFont="1" applyBorder="1"/>
    <xf numFmtId="176" fontId="7" fillId="0" borderId="22" xfId="2" applyNumberFormat="1" applyFont="1" applyBorder="1" applyAlignment="1">
      <alignment horizontal="left"/>
    </xf>
    <xf numFmtId="176" fontId="7" fillId="0" borderId="21" xfId="2" applyNumberFormat="1" applyFont="1" applyBorder="1" applyAlignment="1">
      <alignment horizontal="right"/>
    </xf>
    <xf numFmtId="177" fontId="7" fillId="0" borderId="20" xfId="2" applyNumberFormat="1" applyFont="1" applyBorder="1" applyAlignment="1">
      <alignment horizontal="left"/>
    </xf>
    <xf numFmtId="177" fontId="7" fillId="0" borderId="19" xfId="2" applyNumberFormat="1" applyFont="1" applyBorder="1" applyAlignment="1">
      <alignment horizontal="right"/>
    </xf>
    <xf numFmtId="176" fontId="7" fillId="0" borderId="1" xfId="2" applyNumberFormat="1" applyFont="1" applyBorder="1"/>
    <xf numFmtId="0" fontId="6" fillId="0" borderId="19" xfId="1" applyFont="1" applyBorder="1"/>
    <xf numFmtId="0" fontId="6" fillId="0" borderId="20" xfId="1" applyFont="1" applyBorder="1"/>
    <xf numFmtId="176" fontId="7" fillId="0" borderId="6" xfId="2" applyNumberFormat="1" applyFont="1" applyBorder="1"/>
    <xf numFmtId="41" fontId="6" fillId="0" borderId="0" xfId="2" applyNumberFormat="1" applyFont="1" applyBorder="1"/>
    <xf numFmtId="41" fontId="7" fillId="0" borderId="0" xfId="2" applyNumberFormat="1" applyFont="1" applyBorder="1" applyAlignment="1">
      <alignment horizontal="left"/>
    </xf>
    <xf numFmtId="41" fontId="7" fillId="0" borderId="0" xfId="2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38" fontId="6" fillId="0" borderId="0" xfId="2" applyFont="1" applyBorder="1"/>
    <xf numFmtId="38" fontId="7" fillId="0" borderId="0" xfId="2" applyFont="1" applyBorder="1" applyAlignment="1">
      <alignment horizontal="left"/>
    </xf>
    <xf numFmtId="38" fontId="7" fillId="0" borderId="0" xfId="2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38" fontId="6" fillId="0" borderId="0" xfId="2" applyFont="1"/>
  </cellXfs>
  <cellStyles count="9">
    <cellStyle name="パーセント 2" xfId="4"/>
    <cellStyle name="桁区切り 2" xfId="2"/>
    <cellStyle name="桁区切り 4" xfId="3"/>
    <cellStyle name="標準" xfId="0" builtinId="0"/>
    <cellStyle name="標準 2" xfId="1"/>
    <cellStyle name="標準 2 2" xfId="5"/>
    <cellStyle name="標準 3" xfId="6"/>
    <cellStyle name="標準 4" xfId="7"/>
    <cellStyle name="通貨 2" xf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3"/>
  <sheetViews>
    <sheetView tabSelected="1" topLeftCell="A113" zoomScaleSheetLayoutView="100" workbookViewId="0">
      <selection activeCell="T29" sqref="T29"/>
    </sheetView>
  </sheetViews>
  <sheetFormatPr baseColWidth="12" defaultColWidth="8.6640625" defaultRowHeight="15" x14ac:dyDescent="0.15"/>
  <cols>
    <col min="1" max="1" width="1.83203125" style="4" customWidth="1"/>
    <col min="2" max="3" width="2.1640625" style="4" customWidth="1"/>
    <col min="4" max="4" width="2" style="4" customWidth="1"/>
    <col min="5" max="5" width="2.1640625" style="4" customWidth="1"/>
    <col min="6" max="6" width="24.6640625" style="13" customWidth="1"/>
    <col min="7" max="7" width="6" style="13" customWidth="1"/>
    <col min="8" max="8" width="1.83203125" style="14" customWidth="1"/>
    <col min="9" max="9" width="15.6640625" style="13" customWidth="1"/>
    <col min="10" max="10" width="1.83203125" style="14" customWidth="1"/>
    <col min="11" max="11" width="1.83203125" style="15" customWidth="1"/>
    <col min="12" max="12" width="15.6640625" style="4" customWidth="1"/>
    <col min="13" max="13" width="1.83203125" style="10" customWidth="1"/>
    <col min="14" max="14" width="1.83203125" style="9" customWidth="1"/>
    <col min="15" max="15" width="15.1640625" style="4" customWidth="1"/>
    <col min="16" max="16" width="1.83203125" style="10" customWidth="1"/>
    <col min="17" max="17" width="10.5" style="4" customWidth="1"/>
    <col min="18" max="18" width="6.1640625" style="4" customWidth="1"/>
    <col min="19" max="19" width="9.6640625" style="4" customWidth="1"/>
    <col min="20" max="16384" width="8.6640625" style="4"/>
  </cols>
  <sheetData>
    <row r="1" spans="1:19" ht="24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</row>
    <row r="2" spans="1:19" ht="20.25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"/>
    </row>
    <row r="3" spans="1:19" ht="20.25" customHeight="1" x14ac:dyDescent="0.15">
      <c r="B3" s="6" t="s">
        <v>2</v>
      </c>
      <c r="C3" s="7"/>
      <c r="D3" s="7"/>
      <c r="E3" s="7"/>
      <c r="F3" s="7"/>
      <c r="G3" s="7"/>
      <c r="H3" s="6"/>
      <c r="I3" s="4"/>
      <c r="J3" s="8"/>
      <c r="K3" s="9"/>
      <c r="L3" s="7"/>
      <c r="O3" s="7"/>
      <c r="Q3" s="6" t="s">
        <v>3</v>
      </c>
      <c r="R3" s="11"/>
    </row>
    <row r="4" spans="1:19" ht="5.25" customHeight="1" thickBot="1" x14ac:dyDescent="0.2">
      <c r="B4" s="12"/>
      <c r="L4" s="8"/>
      <c r="O4" s="8"/>
      <c r="Q4" s="8"/>
      <c r="R4" s="8"/>
    </row>
    <row r="5" spans="1:19" ht="20.25" customHeight="1" thickBot="1" x14ac:dyDescent="0.2">
      <c r="B5" s="16" t="s">
        <v>4</v>
      </c>
      <c r="C5" s="17"/>
      <c r="D5" s="17"/>
      <c r="E5" s="17"/>
      <c r="F5" s="17"/>
      <c r="G5" s="18"/>
      <c r="H5" s="19"/>
      <c r="I5" s="20" t="s">
        <v>5</v>
      </c>
      <c r="J5" s="21"/>
      <c r="K5" s="22"/>
      <c r="L5" s="20" t="s">
        <v>6</v>
      </c>
      <c r="M5" s="23"/>
      <c r="N5" s="24"/>
      <c r="O5" s="20" t="s">
        <v>7</v>
      </c>
      <c r="P5" s="25"/>
      <c r="Q5" s="16" t="s">
        <v>8</v>
      </c>
      <c r="R5" s="26"/>
    </row>
    <row r="6" spans="1:19" ht="18.75" customHeight="1" x14ac:dyDescent="0.15">
      <c r="A6" s="27"/>
      <c r="B6" s="14" t="s">
        <v>9</v>
      </c>
      <c r="C6" s="8"/>
      <c r="D6" s="14"/>
      <c r="E6" s="14"/>
      <c r="F6" s="28"/>
      <c r="G6" s="29"/>
      <c r="H6" s="30"/>
      <c r="I6" s="31"/>
      <c r="J6" s="32"/>
      <c r="K6" s="33"/>
      <c r="L6" s="34"/>
      <c r="M6" s="32"/>
      <c r="N6" s="35"/>
      <c r="O6" s="36"/>
      <c r="P6" s="37"/>
      <c r="Q6" s="38"/>
      <c r="R6" s="27"/>
      <c r="S6" s="13"/>
    </row>
    <row r="7" spans="1:19" ht="18.75" customHeight="1" x14ac:dyDescent="0.15">
      <c r="B7" s="39"/>
      <c r="C7" s="14" t="s">
        <v>10</v>
      </c>
      <c r="D7" s="14"/>
      <c r="E7" s="14"/>
      <c r="F7" s="14"/>
      <c r="G7" s="40"/>
      <c r="H7" s="15"/>
      <c r="I7" s="41"/>
      <c r="J7" s="42"/>
      <c r="K7" s="43"/>
      <c r="L7" s="41"/>
      <c r="M7" s="42"/>
      <c r="N7" s="44"/>
      <c r="O7" s="41"/>
      <c r="P7" s="45"/>
      <c r="Q7" s="46"/>
      <c r="R7" s="27"/>
      <c r="S7" s="13"/>
    </row>
    <row r="8" spans="1:19" ht="18.75" customHeight="1" x14ac:dyDescent="0.15">
      <c r="B8" s="39"/>
      <c r="C8" s="14"/>
      <c r="D8" s="47" t="s">
        <v>11</v>
      </c>
      <c r="E8" s="48"/>
      <c r="F8" s="48"/>
      <c r="G8" s="40"/>
      <c r="H8" s="15" t="s">
        <v>12</v>
      </c>
      <c r="I8" s="49">
        <f>I9</f>
        <v>20000</v>
      </c>
      <c r="J8" s="42" t="s">
        <v>13</v>
      </c>
      <c r="K8" s="43" t="s">
        <v>14</v>
      </c>
      <c r="L8" s="41">
        <f>L9</f>
        <v>6540</v>
      </c>
      <c r="M8" s="42" t="s">
        <v>13</v>
      </c>
      <c r="N8" s="44" t="s">
        <v>15</v>
      </c>
      <c r="O8" s="41">
        <f t="shared" ref="O8:O34" si="0">I8-L8</f>
        <v>13460</v>
      </c>
      <c r="P8" s="50" t="s">
        <v>13</v>
      </c>
      <c r="Q8" s="51"/>
      <c r="R8" s="27"/>
      <c r="S8" s="13"/>
    </row>
    <row r="9" spans="1:19" ht="18.75" customHeight="1" x14ac:dyDescent="0.15">
      <c r="B9" s="39"/>
      <c r="C9" s="14"/>
      <c r="D9" s="14"/>
      <c r="E9" s="47" t="s">
        <v>16</v>
      </c>
      <c r="F9" s="48"/>
      <c r="G9" s="40"/>
      <c r="H9" s="15"/>
      <c r="I9" s="49">
        <v>20000</v>
      </c>
      <c r="J9" s="42"/>
      <c r="K9" s="43"/>
      <c r="L9" s="41">
        <v>6540</v>
      </c>
      <c r="M9" s="42"/>
      <c r="N9" s="44"/>
      <c r="O9" s="41">
        <f t="shared" si="0"/>
        <v>13460</v>
      </c>
      <c r="P9" s="50"/>
      <c r="Q9" s="51"/>
      <c r="R9" s="27"/>
      <c r="S9" s="13"/>
    </row>
    <row r="10" spans="1:19" ht="18.75" customHeight="1" x14ac:dyDescent="0.15">
      <c r="B10" s="39"/>
      <c r="C10" s="14"/>
      <c r="D10" s="47" t="s">
        <v>17</v>
      </c>
      <c r="E10" s="48"/>
      <c r="F10" s="48"/>
      <c r="G10" s="40"/>
      <c r="H10" s="15" t="s">
        <v>14</v>
      </c>
      <c r="I10" s="49">
        <f>I11</f>
        <v>1200000</v>
      </c>
      <c r="J10" s="42" t="s">
        <v>18</v>
      </c>
      <c r="K10" s="43" t="s">
        <v>12</v>
      </c>
      <c r="L10" s="41">
        <f>L11</f>
        <v>772027</v>
      </c>
      <c r="M10" s="42" t="s">
        <v>13</v>
      </c>
      <c r="N10" s="44" t="s">
        <v>15</v>
      </c>
      <c r="O10" s="41">
        <f>I10-L10</f>
        <v>427973</v>
      </c>
      <c r="P10" s="50" t="s">
        <v>13</v>
      </c>
      <c r="Q10" s="51"/>
      <c r="R10" s="27"/>
      <c r="S10" s="13"/>
    </row>
    <row r="11" spans="1:19" ht="18.75" customHeight="1" x14ac:dyDescent="0.15">
      <c r="B11" s="39"/>
      <c r="C11" s="14"/>
      <c r="D11" s="14"/>
      <c r="E11" s="47" t="s">
        <v>19</v>
      </c>
      <c r="F11" s="48"/>
      <c r="G11" s="40"/>
      <c r="H11" s="15"/>
      <c r="I11" s="49">
        <v>1200000</v>
      </c>
      <c r="J11" s="42"/>
      <c r="K11" s="43"/>
      <c r="L11" s="41">
        <v>772027</v>
      </c>
      <c r="M11" s="42"/>
      <c r="N11" s="44"/>
      <c r="O11" s="41">
        <f>I11-L11</f>
        <v>427973</v>
      </c>
      <c r="P11" s="50"/>
      <c r="Q11" s="51"/>
      <c r="R11" s="27"/>
      <c r="S11" s="13"/>
    </row>
    <row r="12" spans="1:19" ht="18.75" customHeight="1" x14ac:dyDescent="0.15">
      <c r="B12" s="39"/>
      <c r="C12" s="14"/>
      <c r="D12" s="47" t="s">
        <v>20</v>
      </c>
      <c r="E12" s="48"/>
      <c r="F12" s="48"/>
      <c r="G12" s="40"/>
      <c r="H12" s="15" t="s">
        <v>15</v>
      </c>
      <c r="I12" s="49">
        <f>I13</f>
        <v>10000000</v>
      </c>
      <c r="J12" s="42" t="s">
        <v>21</v>
      </c>
      <c r="K12" s="43" t="s">
        <v>14</v>
      </c>
      <c r="L12" s="41">
        <f>L13</f>
        <v>13000000</v>
      </c>
      <c r="M12" s="42" t="s">
        <v>13</v>
      </c>
      <c r="N12" s="44" t="s">
        <v>15</v>
      </c>
      <c r="O12" s="41">
        <f t="shared" si="0"/>
        <v>-3000000</v>
      </c>
      <c r="P12" s="50" t="s">
        <v>13</v>
      </c>
      <c r="Q12" s="52"/>
      <c r="R12" s="27"/>
      <c r="S12" s="13"/>
    </row>
    <row r="13" spans="1:19" ht="18.75" customHeight="1" x14ac:dyDescent="0.15">
      <c r="B13" s="39"/>
      <c r="C13" s="14"/>
      <c r="D13" s="14"/>
      <c r="E13" s="47" t="s">
        <v>20</v>
      </c>
      <c r="F13" s="48"/>
      <c r="G13" s="40"/>
      <c r="H13" s="15"/>
      <c r="I13" s="49">
        <v>10000000</v>
      </c>
      <c r="J13" s="42"/>
      <c r="K13" s="43"/>
      <c r="L13" s="41">
        <v>13000000</v>
      </c>
      <c r="M13" s="42"/>
      <c r="N13" s="44"/>
      <c r="O13" s="41">
        <f t="shared" si="0"/>
        <v>-3000000</v>
      </c>
      <c r="P13" s="50"/>
      <c r="Q13" s="51"/>
      <c r="R13" s="27"/>
      <c r="S13" s="13"/>
    </row>
    <row r="14" spans="1:19" ht="18.75" customHeight="1" x14ac:dyDescent="0.15">
      <c r="B14" s="39"/>
      <c r="C14" s="14"/>
      <c r="D14" s="47" t="s">
        <v>22</v>
      </c>
      <c r="E14" s="48"/>
      <c r="F14" s="48"/>
      <c r="G14" s="40"/>
      <c r="H14" s="15" t="s">
        <v>15</v>
      </c>
      <c r="I14" s="49">
        <f>I15</f>
        <v>1000</v>
      </c>
      <c r="J14" s="42" t="s">
        <v>23</v>
      </c>
      <c r="K14" s="43" t="s">
        <v>24</v>
      </c>
      <c r="L14" s="41">
        <f>L15</f>
        <v>66</v>
      </c>
      <c r="M14" s="42" t="s">
        <v>23</v>
      </c>
      <c r="N14" s="44" t="s">
        <v>24</v>
      </c>
      <c r="O14" s="41">
        <f t="shared" si="0"/>
        <v>934</v>
      </c>
      <c r="P14" s="50" t="s">
        <v>23</v>
      </c>
      <c r="Q14" s="51"/>
      <c r="R14" s="27"/>
      <c r="S14" s="13"/>
    </row>
    <row r="15" spans="1:19" ht="18.75" customHeight="1" x14ac:dyDescent="0.15">
      <c r="B15" s="39"/>
      <c r="C15" s="14"/>
      <c r="D15" s="14"/>
      <c r="E15" s="47" t="s">
        <v>22</v>
      </c>
      <c r="F15" s="48"/>
      <c r="G15" s="40"/>
      <c r="H15" s="15"/>
      <c r="I15" s="49">
        <v>1000</v>
      </c>
      <c r="J15" s="42"/>
      <c r="K15" s="43"/>
      <c r="L15" s="41">
        <v>66</v>
      </c>
      <c r="M15" s="42"/>
      <c r="N15" s="44"/>
      <c r="O15" s="41">
        <f t="shared" si="0"/>
        <v>934</v>
      </c>
      <c r="P15" s="50"/>
      <c r="Q15" s="51"/>
      <c r="R15" s="27"/>
      <c r="S15" s="13"/>
    </row>
    <row r="16" spans="1:19" ht="18.75" customHeight="1" x14ac:dyDescent="0.15">
      <c r="B16" s="39"/>
      <c r="C16" s="14"/>
      <c r="D16" s="14" t="s">
        <v>25</v>
      </c>
      <c r="E16" s="14"/>
      <c r="F16" s="8"/>
      <c r="G16" s="40"/>
      <c r="H16" s="53"/>
      <c r="I16" s="54">
        <f>I8+I10+I12+I14</f>
        <v>11221000</v>
      </c>
      <c r="J16" s="55"/>
      <c r="K16" s="56"/>
      <c r="L16" s="54">
        <f>SUM(L8+L14+L12+L10)</f>
        <v>13778633</v>
      </c>
      <c r="M16" s="55"/>
      <c r="N16" s="57"/>
      <c r="O16" s="54">
        <f t="shared" si="0"/>
        <v>-2557633</v>
      </c>
      <c r="P16" s="58"/>
      <c r="Q16" s="51"/>
      <c r="R16" s="27"/>
      <c r="S16" s="13"/>
    </row>
    <row r="17" spans="1:19" ht="18.75" customHeight="1" x14ac:dyDescent="0.15">
      <c r="A17" s="27"/>
      <c r="B17" s="8"/>
      <c r="C17" s="14" t="s">
        <v>26</v>
      </c>
      <c r="D17" s="14"/>
      <c r="E17" s="14"/>
      <c r="F17" s="14"/>
      <c r="G17" s="40"/>
      <c r="H17" s="15"/>
      <c r="I17" s="41"/>
      <c r="J17" s="42"/>
      <c r="K17" s="43"/>
      <c r="L17" s="41"/>
      <c r="M17" s="42"/>
      <c r="N17" s="44"/>
      <c r="O17" s="41">
        <f t="shared" si="0"/>
        <v>0</v>
      </c>
      <c r="P17" s="50"/>
      <c r="Q17" s="51"/>
      <c r="R17" s="27"/>
      <c r="S17" s="13"/>
    </row>
    <row r="18" spans="1:19" ht="18.75" customHeight="1" x14ac:dyDescent="0.15">
      <c r="B18" s="39"/>
      <c r="C18" s="14"/>
      <c r="D18" s="47" t="s">
        <v>27</v>
      </c>
      <c r="E18" s="48"/>
      <c r="F18" s="48"/>
      <c r="G18" s="59"/>
      <c r="H18" s="15" t="s">
        <v>24</v>
      </c>
      <c r="I18" s="41">
        <f>SUM(I19:I24)</f>
        <v>8770000</v>
      </c>
      <c r="J18" s="42" t="s">
        <v>23</v>
      </c>
      <c r="K18" s="43" t="s">
        <v>24</v>
      </c>
      <c r="L18" s="41">
        <f>SUM(L19:L24)</f>
        <v>9915519</v>
      </c>
      <c r="M18" s="42" t="s">
        <v>23</v>
      </c>
      <c r="N18" s="44" t="s">
        <v>24</v>
      </c>
      <c r="O18" s="41">
        <f t="shared" si="0"/>
        <v>-1145519</v>
      </c>
      <c r="P18" s="50" t="s">
        <v>23</v>
      </c>
      <c r="Q18" s="51"/>
      <c r="R18" s="27"/>
      <c r="S18" s="13"/>
    </row>
    <row r="19" spans="1:19" ht="18.75" customHeight="1" x14ac:dyDescent="0.25">
      <c r="B19" s="39"/>
      <c r="C19" s="14"/>
      <c r="D19" s="14"/>
      <c r="E19" s="60" t="s">
        <v>28</v>
      </c>
      <c r="F19" s="61"/>
      <c r="G19" s="62"/>
      <c r="H19" s="15"/>
      <c r="I19" s="63">
        <v>8000000</v>
      </c>
      <c r="J19" s="42"/>
      <c r="K19" s="43"/>
      <c r="L19" s="41">
        <v>9000000</v>
      </c>
      <c r="M19" s="42"/>
      <c r="N19" s="44"/>
      <c r="O19" s="41">
        <f t="shared" si="0"/>
        <v>-1000000</v>
      </c>
      <c r="P19" s="50"/>
      <c r="Q19" s="51"/>
      <c r="R19" s="27"/>
      <c r="S19" s="13"/>
    </row>
    <row r="20" spans="1:19" ht="18.75" customHeight="1" x14ac:dyDescent="0.15">
      <c r="B20" s="39"/>
      <c r="C20" s="14"/>
      <c r="D20" s="14"/>
      <c r="E20" s="64" t="s">
        <v>29</v>
      </c>
      <c r="F20" s="64"/>
      <c r="G20" s="62"/>
      <c r="H20" s="15"/>
      <c r="I20" s="63">
        <v>0</v>
      </c>
      <c r="J20" s="42"/>
      <c r="K20" s="43"/>
      <c r="L20" s="41">
        <v>0</v>
      </c>
      <c r="M20" s="42"/>
      <c r="N20" s="44"/>
      <c r="O20" s="41">
        <f t="shared" si="0"/>
        <v>0</v>
      </c>
      <c r="P20" s="50"/>
      <c r="Q20" s="65"/>
      <c r="R20" s="27"/>
      <c r="S20" s="13"/>
    </row>
    <row r="21" spans="1:19" ht="18.75" customHeight="1" x14ac:dyDescent="0.15">
      <c r="B21" s="39"/>
      <c r="C21" s="14"/>
      <c r="D21" s="14"/>
      <c r="E21" s="66" t="s">
        <v>30</v>
      </c>
      <c r="F21" s="67"/>
      <c r="G21" s="40"/>
      <c r="H21" s="15"/>
      <c r="I21" s="68">
        <v>100000</v>
      </c>
      <c r="J21" s="42"/>
      <c r="K21" s="43"/>
      <c r="L21" s="41">
        <v>66822</v>
      </c>
      <c r="M21" s="42"/>
      <c r="N21" s="44"/>
      <c r="O21" s="41">
        <f t="shared" si="0"/>
        <v>33178</v>
      </c>
      <c r="P21" s="50"/>
      <c r="Q21" s="65"/>
      <c r="R21" s="27"/>
      <c r="S21" s="13"/>
    </row>
    <row r="22" spans="1:19" ht="18.75" customHeight="1" x14ac:dyDescent="0.15">
      <c r="B22" s="39"/>
      <c r="C22" s="14"/>
      <c r="D22" s="14"/>
      <c r="E22" s="69" t="s">
        <v>31</v>
      </c>
      <c r="F22" s="7"/>
      <c r="G22" s="62"/>
      <c r="H22" s="15"/>
      <c r="I22" s="63">
        <v>300000</v>
      </c>
      <c r="J22" s="42"/>
      <c r="K22" s="43"/>
      <c r="L22" s="41">
        <v>150000</v>
      </c>
      <c r="M22" s="42"/>
      <c r="N22" s="44"/>
      <c r="O22" s="41">
        <f t="shared" si="0"/>
        <v>150000</v>
      </c>
      <c r="P22" s="50"/>
      <c r="Q22" s="65"/>
      <c r="R22" s="27"/>
      <c r="S22" s="13"/>
    </row>
    <row r="23" spans="1:19" ht="18.75" customHeight="1" x14ac:dyDescent="0.15">
      <c r="B23" s="39"/>
      <c r="C23" s="14"/>
      <c r="D23" s="14"/>
      <c r="E23" s="70" t="s">
        <v>32</v>
      </c>
      <c r="F23" s="71"/>
      <c r="G23" s="40"/>
      <c r="H23" s="15"/>
      <c r="I23" s="72">
        <v>320000</v>
      </c>
      <c r="J23" s="42"/>
      <c r="K23" s="43"/>
      <c r="L23" s="41">
        <v>233877</v>
      </c>
      <c r="M23" s="42"/>
      <c r="N23" s="44"/>
      <c r="O23" s="41">
        <f>I23-L23</f>
        <v>86123</v>
      </c>
      <c r="P23" s="50"/>
      <c r="Q23" s="65"/>
      <c r="R23" s="27"/>
      <c r="S23" s="13"/>
    </row>
    <row r="24" spans="1:19" ht="18.75" customHeight="1" x14ac:dyDescent="0.15">
      <c r="B24" s="39"/>
      <c r="C24" s="14"/>
      <c r="D24" s="14"/>
      <c r="E24" s="70" t="s">
        <v>33</v>
      </c>
      <c r="F24" s="70"/>
      <c r="G24" s="40"/>
      <c r="H24" s="15"/>
      <c r="I24" s="72">
        <v>50000</v>
      </c>
      <c r="J24" s="42"/>
      <c r="K24" s="43"/>
      <c r="L24" s="41">
        <v>464820</v>
      </c>
      <c r="M24" s="42"/>
      <c r="N24" s="44"/>
      <c r="O24" s="41">
        <f>I24-L24</f>
        <v>-414820</v>
      </c>
      <c r="P24" s="50"/>
      <c r="Q24" s="65"/>
      <c r="R24" s="27"/>
      <c r="S24" s="13"/>
    </row>
    <row r="25" spans="1:19" ht="18.75" customHeight="1" x14ac:dyDescent="0.15">
      <c r="B25" s="39"/>
      <c r="C25" s="14"/>
      <c r="D25" s="47" t="s">
        <v>34</v>
      </c>
      <c r="E25" s="48"/>
      <c r="F25" s="47"/>
      <c r="G25" s="73"/>
      <c r="H25" s="15" t="s">
        <v>35</v>
      </c>
      <c r="I25" s="72">
        <f>SUM(I26:I34)</f>
        <v>2190000</v>
      </c>
      <c r="J25" s="42" t="s">
        <v>36</v>
      </c>
      <c r="K25" s="43" t="s">
        <v>35</v>
      </c>
      <c r="L25" s="41">
        <f>SUM(L26:L34)</f>
        <v>3008193</v>
      </c>
      <c r="M25" s="42" t="s">
        <v>37</v>
      </c>
      <c r="N25" s="44" t="s">
        <v>38</v>
      </c>
      <c r="O25" s="41">
        <f>SUM(O26:O34)</f>
        <v>-818193</v>
      </c>
      <c r="P25" s="50" t="s">
        <v>37</v>
      </c>
      <c r="Q25" s="74"/>
      <c r="R25" s="27"/>
      <c r="S25" s="13"/>
    </row>
    <row r="26" spans="1:19" ht="18.75" customHeight="1" x14ac:dyDescent="0.15">
      <c r="B26" s="39"/>
      <c r="C26" s="14"/>
      <c r="D26" s="14"/>
      <c r="E26" s="70" t="s">
        <v>39</v>
      </c>
      <c r="F26" s="71"/>
      <c r="G26" s="40"/>
      <c r="H26" s="15"/>
      <c r="I26" s="72">
        <v>1440000</v>
      </c>
      <c r="J26" s="42"/>
      <c r="K26" s="43"/>
      <c r="L26" s="41">
        <v>2400000</v>
      </c>
      <c r="M26" s="42"/>
      <c r="N26" s="44"/>
      <c r="O26" s="41">
        <f t="shared" si="0"/>
        <v>-960000</v>
      </c>
      <c r="P26" s="50"/>
      <c r="Q26" s="74"/>
      <c r="R26" s="27"/>
      <c r="S26" s="13"/>
    </row>
    <row r="27" spans="1:19" ht="18.75" customHeight="1" x14ac:dyDescent="0.15">
      <c r="B27" s="39"/>
      <c r="C27" s="14"/>
      <c r="D27" s="14"/>
      <c r="E27" s="70" t="s">
        <v>40</v>
      </c>
      <c r="F27" s="71"/>
      <c r="G27" s="40"/>
      <c r="H27" s="15"/>
      <c r="I27" s="72">
        <v>20000</v>
      </c>
      <c r="J27" s="42"/>
      <c r="K27" s="43"/>
      <c r="L27" s="41">
        <v>0</v>
      </c>
      <c r="M27" s="42"/>
      <c r="N27" s="44"/>
      <c r="O27" s="41">
        <f t="shared" si="0"/>
        <v>20000</v>
      </c>
      <c r="P27" s="50"/>
      <c r="Q27" s="74"/>
      <c r="R27" s="27"/>
      <c r="S27" s="13"/>
    </row>
    <row r="28" spans="1:19" ht="18.75" customHeight="1" x14ac:dyDescent="0.15">
      <c r="B28" s="39"/>
      <c r="C28" s="14"/>
      <c r="D28" s="14"/>
      <c r="E28" s="70" t="s">
        <v>41</v>
      </c>
      <c r="F28" s="71"/>
      <c r="G28" s="40"/>
      <c r="H28" s="15"/>
      <c r="I28" s="72">
        <v>10000</v>
      </c>
      <c r="J28" s="42"/>
      <c r="K28" s="43"/>
      <c r="L28" s="41">
        <v>9160</v>
      </c>
      <c r="M28" s="42"/>
      <c r="N28" s="44"/>
      <c r="O28" s="41">
        <f t="shared" si="0"/>
        <v>840</v>
      </c>
      <c r="P28" s="50"/>
      <c r="Q28" s="65"/>
      <c r="R28" s="27"/>
      <c r="S28" s="13"/>
    </row>
    <row r="29" spans="1:19" ht="18.75" customHeight="1" x14ac:dyDescent="0.15">
      <c r="B29" s="39"/>
      <c r="C29" s="14"/>
      <c r="D29" s="14"/>
      <c r="E29" s="70" t="s">
        <v>42</v>
      </c>
      <c r="F29" s="71"/>
      <c r="G29" s="40"/>
      <c r="H29" s="15"/>
      <c r="I29" s="72">
        <v>340000</v>
      </c>
      <c r="J29" s="42"/>
      <c r="K29" s="43"/>
      <c r="L29" s="41">
        <v>124255</v>
      </c>
      <c r="M29" s="42"/>
      <c r="N29" s="44"/>
      <c r="O29" s="41">
        <f t="shared" si="0"/>
        <v>215745</v>
      </c>
      <c r="P29" s="50"/>
      <c r="Q29" s="65"/>
      <c r="R29" s="27"/>
      <c r="S29" s="13"/>
    </row>
    <row r="30" spans="1:19" ht="18.75" customHeight="1" x14ac:dyDescent="0.15">
      <c r="B30" s="39"/>
      <c r="C30" s="14"/>
      <c r="D30" s="14"/>
      <c r="E30" s="70" t="s">
        <v>43</v>
      </c>
      <c r="F30" s="71"/>
      <c r="G30" s="40"/>
      <c r="H30" s="15"/>
      <c r="I30" s="72">
        <v>280000</v>
      </c>
      <c r="J30" s="42"/>
      <c r="K30" s="43"/>
      <c r="L30" s="41">
        <v>113588</v>
      </c>
      <c r="M30" s="42"/>
      <c r="N30" s="44"/>
      <c r="O30" s="41">
        <f t="shared" si="0"/>
        <v>166412</v>
      </c>
      <c r="P30" s="50"/>
      <c r="Q30" s="65"/>
      <c r="R30" s="27"/>
      <c r="S30" s="13"/>
    </row>
    <row r="31" spans="1:19" ht="18.75" customHeight="1" x14ac:dyDescent="0.15">
      <c r="B31" s="39"/>
      <c r="C31" s="14"/>
      <c r="D31" s="14"/>
      <c r="E31" s="70" t="s">
        <v>32</v>
      </c>
      <c r="F31" s="71"/>
      <c r="G31" s="40"/>
      <c r="H31" s="15"/>
      <c r="I31" s="72">
        <v>0</v>
      </c>
      <c r="J31" s="42"/>
      <c r="K31" s="43"/>
      <c r="L31" s="41">
        <v>226800</v>
      </c>
      <c r="M31" s="42"/>
      <c r="N31" s="44"/>
      <c r="O31" s="41">
        <f t="shared" si="0"/>
        <v>-226800</v>
      </c>
      <c r="P31" s="50"/>
      <c r="Q31" s="65"/>
      <c r="R31" s="27"/>
      <c r="S31" s="13"/>
    </row>
    <row r="32" spans="1:19" ht="18.75" customHeight="1" x14ac:dyDescent="0.15">
      <c r="B32" s="39"/>
      <c r="C32" s="14"/>
      <c r="D32" s="14"/>
      <c r="E32" s="70" t="s">
        <v>44</v>
      </c>
      <c r="F32" s="71"/>
      <c r="G32" s="40"/>
      <c r="H32" s="15"/>
      <c r="I32" s="72">
        <v>0</v>
      </c>
      <c r="J32" s="42"/>
      <c r="K32" s="43"/>
      <c r="L32" s="41">
        <v>0</v>
      </c>
      <c r="M32" s="42"/>
      <c r="N32" s="44"/>
      <c r="O32" s="41">
        <f t="shared" si="0"/>
        <v>0</v>
      </c>
      <c r="P32" s="50"/>
      <c r="Q32" s="65"/>
      <c r="R32" s="27"/>
      <c r="S32" s="13"/>
    </row>
    <row r="33" spans="1:19" ht="18.75" customHeight="1" x14ac:dyDescent="0.15">
      <c r="B33" s="39"/>
      <c r="C33" s="14"/>
      <c r="D33" s="14"/>
      <c r="E33" s="70" t="s">
        <v>33</v>
      </c>
      <c r="F33" s="70"/>
      <c r="G33" s="40"/>
      <c r="H33" s="15"/>
      <c r="I33" s="72">
        <v>0</v>
      </c>
      <c r="J33" s="42"/>
      <c r="K33" s="43"/>
      <c r="L33" s="41">
        <v>0</v>
      </c>
      <c r="M33" s="42"/>
      <c r="N33" s="44"/>
      <c r="O33" s="41">
        <f t="shared" si="0"/>
        <v>0</v>
      </c>
      <c r="P33" s="50"/>
      <c r="Q33" s="65"/>
      <c r="R33" s="27"/>
      <c r="S33" s="13"/>
    </row>
    <row r="34" spans="1:19" ht="18.75" customHeight="1" x14ac:dyDescent="0.15">
      <c r="B34" s="39"/>
      <c r="C34" s="14"/>
      <c r="D34" s="14"/>
      <c r="E34" s="70" t="s">
        <v>45</v>
      </c>
      <c r="F34" s="71"/>
      <c r="G34" s="40"/>
      <c r="H34" s="15"/>
      <c r="I34" s="72">
        <v>100000</v>
      </c>
      <c r="J34" s="42"/>
      <c r="K34" s="43"/>
      <c r="L34" s="41">
        <v>134390</v>
      </c>
      <c r="M34" s="42"/>
      <c r="N34" s="44"/>
      <c r="O34" s="41">
        <f t="shared" si="0"/>
        <v>-34390</v>
      </c>
      <c r="P34" s="50"/>
      <c r="Q34" s="51"/>
      <c r="R34" s="27"/>
      <c r="S34" s="13"/>
    </row>
    <row r="35" spans="1:19" ht="18.75" customHeight="1" x14ac:dyDescent="0.15">
      <c r="B35" s="39"/>
      <c r="C35" s="14"/>
      <c r="D35" s="47" t="s">
        <v>46</v>
      </c>
      <c r="E35" s="47"/>
      <c r="F35" s="47"/>
      <c r="G35" s="59"/>
      <c r="H35" s="53"/>
      <c r="I35" s="54">
        <f>SUM(I25+I18)</f>
        <v>10960000</v>
      </c>
      <c r="J35" s="55"/>
      <c r="K35" s="56"/>
      <c r="L35" s="54">
        <f>SUM(L25+L18)</f>
        <v>12923712</v>
      </c>
      <c r="M35" s="55"/>
      <c r="N35" s="57"/>
      <c r="O35" s="54">
        <f>SUM(O25+O18)</f>
        <v>-1963712</v>
      </c>
      <c r="P35" s="58"/>
      <c r="Q35" s="75"/>
      <c r="R35" s="27"/>
      <c r="S35" s="13"/>
    </row>
    <row r="36" spans="1:19" ht="18.75" customHeight="1" x14ac:dyDescent="0.15">
      <c r="B36" s="39"/>
      <c r="C36" s="14"/>
      <c r="D36" s="14"/>
      <c r="E36" s="76" t="s">
        <v>47</v>
      </c>
      <c r="F36" s="48"/>
      <c r="G36" s="40"/>
      <c r="H36" s="15"/>
      <c r="I36" s="41">
        <f>I16-I35</f>
        <v>261000</v>
      </c>
      <c r="J36" s="42"/>
      <c r="K36" s="43"/>
      <c r="L36" s="41">
        <f>L16-L35</f>
        <v>854921</v>
      </c>
      <c r="M36" s="42"/>
      <c r="N36" s="44"/>
      <c r="O36" s="41">
        <f>O16-O35</f>
        <v>-593921</v>
      </c>
      <c r="P36" s="50"/>
      <c r="Q36" s="75"/>
      <c r="R36" s="27"/>
      <c r="S36" s="13"/>
    </row>
    <row r="37" spans="1:19" ht="18.75" customHeight="1" x14ac:dyDescent="0.15">
      <c r="A37" s="13"/>
      <c r="B37" s="39" t="s">
        <v>48</v>
      </c>
      <c r="C37" s="8"/>
      <c r="D37" s="8"/>
      <c r="E37" s="8"/>
      <c r="F37" s="14"/>
      <c r="G37" s="40"/>
      <c r="H37" s="77"/>
      <c r="I37" s="78"/>
      <c r="J37" s="79"/>
      <c r="K37" s="80"/>
      <c r="L37" s="78"/>
      <c r="M37" s="81"/>
      <c r="N37" s="82"/>
      <c r="O37" s="78" t="s">
        <v>49</v>
      </c>
      <c r="P37" s="83"/>
      <c r="Q37" s="74"/>
      <c r="R37" s="27"/>
      <c r="S37" s="13"/>
    </row>
    <row r="38" spans="1:19" ht="18.75" customHeight="1" x14ac:dyDescent="0.15">
      <c r="B38" s="39"/>
      <c r="C38" s="8" t="s">
        <v>50</v>
      </c>
      <c r="D38" s="8"/>
      <c r="E38" s="8"/>
      <c r="F38" s="14"/>
      <c r="G38" s="40"/>
      <c r="H38" s="15"/>
      <c r="I38" s="41"/>
      <c r="J38" s="84"/>
      <c r="K38" s="85"/>
      <c r="L38" s="41"/>
      <c r="M38" s="42"/>
      <c r="N38" s="44"/>
      <c r="O38" s="41" t="s">
        <v>49</v>
      </c>
      <c r="P38" s="86"/>
      <c r="Q38" s="74"/>
      <c r="R38" s="27"/>
      <c r="S38" s="13"/>
    </row>
    <row r="39" spans="1:19" ht="18.75" customHeight="1" x14ac:dyDescent="0.15">
      <c r="B39" s="39"/>
      <c r="C39" s="8"/>
      <c r="D39" s="8"/>
      <c r="E39" s="48" t="s">
        <v>51</v>
      </c>
      <c r="F39" s="47"/>
      <c r="G39" s="59"/>
      <c r="H39" s="87"/>
      <c r="I39" s="54">
        <v>0</v>
      </c>
      <c r="J39" s="88"/>
      <c r="K39" s="89"/>
      <c r="L39" s="54">
        <v>0</v>
      </c>
      <c r="M39" s="55"/>
      <c r="N39" s="57"/>
      <c r="O39" s="54">
        <f>I39-L39</f>
        <v>0</v>
      </c>
      <c r="P39" s="58"/>
      <c r="Q39" s="74"/>
      <c r="R39" s="27"/>
      <c r="S39" s="13"/>
    </row>
    <row r="40" spans="1:19" ht="18.75" customHeight="1" x14ac:dyDescent="0.15">
      <c r="B40" s="39"/>
      <c r="C40" s="8" t="s">
        <v>52</v>
      </c>
      <c r="D40" s="8"/>
      <c r="E40" s="8"/>
      <c r="F40" s="14"/>
      <c r="G40" s="40"/>
      <c r="H40" s="15"/>
      <c r="I40" s="41"/>
      <c r="J40" s="84"/>
      <c r="K40" s="85"/>
      <c r="L40" s="41"/>
      <c r="M40" s="42"/>
      <c r="N40" s="44"/>
      <c r="O40" s="41" t="s">
        <v>49</v>
      </c>
      <c r="P40" s="50"/>
      <c r="Q40" s="74"/>
      <c r="R40" s="90"/>
      <c r="S40" s="13"/>
    </row>
    <row r="41" spans="1:19" ht="18.75" customHeight="1" x14ac:dyDescent="0.15">
      <c r="B41" s="39"/>
      <c r="C41" s="8"/>
      <c r="D41" s="8"/>
      <c r="E41" s="48" t="s">
        <v>53</v>
      </c>
      <c r="F41" s="47"/>
      <c r="G41" s="59"/>
      <c r="H41" s="87"/>
      <c r="I41" s="54">
        <v>0</v>
      </c>
      <c r="J41" s="55"/>
      <c r="K41" s="56"/>
      <c r="L41" s="54">
        <v>0</v>
      </c>
      <c r="M41" s="55"/>
      <c r="N41" s="57"/>
      <c r="O41" s="91">
        <f t="shared" ref="O41:O48" si="1">I41-L41</f>
        <v>0</v>
      </c>
      <c r="P41" s="92"/>
      <c r="Q41" s="74"/>
      <c r="R41" s="90"/>
      <c r="S41" s="13"/>
    </row>
    <row r="42" spans="1:19" ht="18.75" customHeight="1" x14ac:dyDescent="0.15">
      <c r="B42" s="39"/>
      <c r="C42" s="8"/>
      <c r="D42" s="8"/>
      <c r="E42" s="48" t="s">
        <v>54</v>
      </c>
      <c r="F42" s="47"/>
      <c r="G42" s="59"/>
      <c r="H42" s="87"/>
      <c r="I42" s="54">
        <v>0</v>
      </c>
      <c r="J42" s="55"/>
      <c r="K42" s="56"/>
      <c r="L42" s="54">
        <v>0</v>
      </c>
      <c r="M42" s="55"/>
      <c r="N42" s="57"/>
      <c r="O42" s="91">
        <f t="shared" si="1"/>
        <v>0</v>
      </c>
      <c r="P42" s="92"/>
      <c r="Q42" s="74"/>
      <c r="R42" s="90"/>
      <c r="S42" s="13"/>
    </row>
    <row r="43" spans="1:19" ht="18.75" customHeight="1" x14ac:dyDescent="0.15">
      <c r="B43" s="39" t="s">
        <v>55</v>
      </c>
      <c r="C43" s="8"/>
      <c r="D43" s="8"/>
      <c r="E43" s="8"/>
      <c r="F43" s="14"/>
      <c r="G43" s="40"/>
      <c r="H43" s="15"/>
      <c r="I43" s="41"/>
      <c r="J43" s="42"/>
      <c r="K43" s="43"/>
      <c r="L43" s="41"/>
      <c r="M43" s="42"/>
      <c r="N43" s="44"/>
      <c r="O43" s="93" t="s">
        <v>49</v>
      </c>
      <c r="P43" s="94"/>
      <c r="Q43" s="74"/>
      <c r="R43" s="90"/>
      <c r="S43" s="13"/>
    </row>
    <row r="44" spans="1:19" ht="18.75" customHeight="1" x14ac:dyDescent="0.15">
      <c r="B44" s="39"/>
      <c r="C44" s="14" t="s">
        <v>56</v>
      </c>
      <c r="D44" s="8"/>
      <c r="E44" s="14"/>
      <c r="F44" s="8"/>
      <c r="G44" s="40"/>
      <c r="H44" s="15"/>
      <c r="I44" s="41"/>
      <c r="J44" s="42"/>
      <c r="K44" s="43"/>
      <c r="L44" s="41"/>
      <c r="M44" s="42"/>
      <c r="N44" s="44"/>
      <c r="O44" s="41" t="s">
        <v>49</v>
      </c>
      <c r="P44" s="50"/>
      <c r="Q44" s="74"/>
      <c r="R44" s="90"/>
      <c r="S44" s="13"/>
    </row>
    <row r="45" spans="1:19" ht="18.75" customHeight="1" x14ac:dyDescent="0.15">
      <c r="B45" s="39"/>
      <c r="C45" s="14"/>
      <c r="D45" s="8"/>
      <c r="E45" s="47" t="s">
        <v>57</v>
      </c>
      <c r="F45" s="47"/>
      <c r="G45" s="59"/>
      <c r="H45" s="87"/>
      <c r="I45" s="54">
        <v>0</v>
      </c>
      <c r="J45" s="55"/>
      <c r="K45" s="56"/>
      <c r="L45" s="54">
        <v>0</v>
      </c>
      <c r="M45" s="55"/>
      <c r="N45" s="57"/>
      <c r="O45" s="54">
        <f t="shared" si="1"/>
        <v>0</v>
      </c>
      <c r="P45" s="58"/>
      <c r="Q45" s="74"/>
      <c r="R45" s="90"/>
      <c r="S45" s="13"/>
    </row>
    <row r="46" spans="1:19" ht="18.75" customHeight="1" x14ac:dyDescent="0.15">
      <c r="B46" s="39"/>
      <c r="C46" s="14" t="s">
        <v>58</v>
      </c>
      <c r="D46" s="8"/>
      <c r="E46" s="14"/>
      <c r="F46" s="8"/>
      <c r="G46" s="40"/>
      <c r="H46" s="15"/>
      <c r="I46" s="41"/>
      <c r="J46" s="42"/>
      <c r="K46" s="43"/>
      <c r="L46" s="41"/>
      <c r="M46" s="42"/>
      <c r="N46" s="44"/>
      <c r="O46" s="41" t="s">
        <v>49</v>
      </c>
      <c r="P46" s="50"/>
      <c r="Q46" s="74"/>
      <c r="R46" s="90"/>
      <c r="S46" s="13"/>
    </row>
    <row r="47" spans="1:19" ht="18.75" customHeight="1" x14ac:dyDescent="0.15">
      <c r="B47" s="39"/>
      <c r="C47" s="14"/>
      <c r="D47" s="8"/>
      <c r="E47" s="47" t="s">
        <v>59</v>
      </c>
      <c r="F47" s="47"/>
      <c r="G47" s="59"/>
      <c r="H47" s="87"/>
      <c r="I47" s="54">
        <v>0</v>
      </c>
      <c r="J47" s="55"/>
      <c r="K47" s="56"/>
      <c r="L47" s="54">
        <v>0</v>
      </c>
      <c r="M47" s="55"/>
      <c r="N47" s="57"/>
      <c r="O47" s="54">
        <f t="shared" si="1"/>
        <v>0</v>
      </c>
      <c r="P47" s="58"/>
      <c r="Q47" s="74"/>
      <c r="R47" s="90"/>
      <c r="S47" s="13"/>
    </row>
    <row r="48" spans="1:19" ht="18.75" customHeight="1" x14ac:dyDescent="0.15">
      <c r="B48" s="39"/>
      <c r="C48" s="14"/>
      <c r="D48" s="8"/>
      <c r="E48" s="8"/>
      <c r="F48" s="14" t="s">
        <v>60</v>
      </c>
      <c r="G48" s="40"/>
      <c r="H48" s="15"/>
      <c r="I48" s="41">
        <v>0</v>
      </c>
      <c r="J48" s="42"/>
      <c r="K48" s="43"/>
      <c r="L48" s="41">
        <v>0</v>
      </c>
      <c r="M48" s="42"/>
      <c r="N48" s="44"/>
      <c r="O48" s="41">
        <f t="shared" si="1"/>
        <v>0</v>
      </c>
      <c r="P48" s="50"/>
      <c r="Q48" s="74"/>
      <c r="R48" s="90"/>
      <c r="S48" s="13"/>
    </row>
    <row r="49" spans="2:19" ht="18.75" customHeight="1" x14ac:dyDescent="0.15">
      <c r="B49" s="39"/>
      <c r="C49" s="14"/>
      <c r="D49" s="14"/>
      <c r="E49" s="14" t="s">
        <v>61</v>
      </c>
      <c r="F49" s="8"/>
      <c r="G49" s="40"/>
      <c r="H49" s="53"/>
      <c r="I49" s="54">
        <f>I36+I39-I41+I45-I47</f>
        <v>261000</v>
      </c>
      <c r="J49" s="55"/>
      <c r="K49" s="56"/>
      <c r="L49" s="54">
        <f>SUM(L48+L42+L36)</f>
        <v>854921</v>
      </c>
      <c r="M49" s="55"/>
      <c r="N49" s="57"/>
      <c r="O49" s="54">
        <f>I49-L49</f>
        <v>-593921</v>
      </c>
      <c r="P49" s="58"/>
      <c r="Q49" s="74"/>
      <c r="R49" s="90"/>
      <c r="S49" s="13"/>
    </row>
    <row r="50" spans="2:19" ht="18.75" customHeight="1" x14ac:dyDescent="0.15">
      <c r="B50" s="39"/>
      <c r="C50" s="14"/>
      <c r="D50" s="14"/>
      <c r="E50" s="14" t="s">
        <v>62</v>
      </c>
      <c r="F50" s="14"/>
      <c r="G50" s="40"/>
      <c r="H50" s="95"/>
      <c r="I50" s="96">
        <v>8448201</v>
      </c>
      <c r="J50" s="97"/>
      <c r="K50" s="98"/>
      <c r="L50" s="99">
        <v>8448201</v>
      </c>
      <c r="M50" s="97"/>
      <c r="N50" s="100"/>
      <c r="O50" s="54">
        <f>I50-L50</f>
        <v>0</v>
      </c>
      <c r="P50" s="58"/>
      <c r="Q50" s="74"/>
      <c r="R50" s="27"/>
    </row>
    <row r="51" spans="2:19" ht="18.75" customHeight="1" thickBot="1" x14ac:dyDescent="0.2">
      <c r="B51" s="101"/>
      <c r="C51" s="102"/>
      <c r="D51" s="102"/>
      <c r="E51" s="102" t="s">
        <v>63</v>
      </c>
      <c r="F51" s="102"/>
      <c r="G51" s="103"/>
      <c r="H51" s="104"/>
      <c r="I51" s="105">
        <f>SUM(I49:I50)</f>
        <v>8709201</v>
      </c>
      <c r="J51" s="106"/>
      <c r="K51" s="107"/>
      <c r="L51" s="105">
        <f>SUM(L49:L50)</f>
        <v>9303122</v>
      </c>
      <c r="M51" s="108"/>
      <c r="N51" s="109"/>
      <c r="O51" s="110">
        <f>I51-L51</f>
        <v>-593921</v>
      </c>
      <c r="P51" s="108"/>
      <c r="Q51" s="111"/>
      <c r="R51" s="112"/>
    </row>
    <row r="52" spans="2:19" x14ac:dyDescent="0.15">
      <c r="I52" s="113"/>
      <c r="L52" s="114"/>
      <c r="M52" s="115"/>
      <c r="N52" s="116"/>
      <c r="O52" s="114"/>
      <c r="P52" s="115"/>
      <c r="R52" s="13"/>
      <c r="S52" s="13"/>
    </row>
    <row r="53" spans="2:19" ht="14.25" customHeight="1" x14ac:dyDescent="0.15">
      <c r="B53" s="117" t="s">
        <v>64</v>
      </c>
      <c r="C53" s="117" t="s">
        <v>65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2:19" ht="14.25" customHeight="1" x14ac:dyDescent="0.15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2:19" ht="14.25" customHeight="1" x14ac:dyDescent="0.1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  <row r="56" spans="2:19" ht="14.25" customHeight="1" x14ac:dyDescent="0.15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</row>
    <row r="57" spans="2:19" x14ac:dyDescent="0.15">
      <c r="I57" s="118"/>
      <c r="L57" s="114"/>
      <c r="M57" s="115"/>
      <c r="N57" s="116"/>
      <c r="O57" s="114"/>
      <c r="P57" s="115"/>
    </row>
    <row r="58" spans="2:19" x14ac:dyDescent="0.15">
      <c r="I58" s="118"/>
      <c r="L58" s="114"/>
      <c r="M58" s="115"/>
      <c r="N58" s="116"/>
      <c r="O58" s="114"/>
      <c r="P58" s="115"/>
    </row>
    <row r="59" spans="2:19" x14ac:dyDescent="0.15">
      <c r="L59" s="114"/>
      <c r="M59" s="115"/>
      <c r="N59" s="116"/>
      <c r="O59" s="114"/>
      <c r="P59" s="115"/>
    </row>
    <row r="60" spans="2:19" x14ac:dyDescent="0.15">
      <c r="L60" s="114"/>
      <c r="M60" s="115"/>
      <c r="N60" s="116"/>
      <c r="O60" s="114"/>
      <c r="P60" s="115"/>
    </row>
    <row r="61" spans="2:19" x14ac:dyDescent="0.15">
      <c r="L61" s="119"/>
      <c r="M61" s="120"/>
      <c r="N61" s="121"/>
      <c r="O61" s="119"/>
      <c r="P61" s="120"/>
    </row>
    <row r="62" spans="2:19" x14ac:dyDescent="0.15">
      <c r="L62" s="13"/>
      <c r="M62" s="122"/>
      <c r="N62" s="15"/>
      <c r="O62" s="13"/>
      <c r="P62" s="122"/>
    </row>
    <row r="63" spans="2:19" x14ac:dyDescent="0.15">
      <c r="L63" s="13"/>
      <c r="M63" s="122"/>
      <c r="N63" s="15"/>
      <c r="O63" s="13"/>
      <c r="P63" s="122"/>
    </row>
    <row r="1419" spans="18:18" x14ac:dyDescent="0.15">
      <c r="R1419" s="123"/>
    </row>
    <row r="1420" spans="18:18" x14ac:dyDescent="0.15">
      <c r="R1420" s="123"/>
    </row>
    <row r="1421" spans="18:18" x14ac:dyDescent="0.15">
      <c r="R1421" s="123"/>
    </row>
    <row r="1422" spans="18:18" x14ac:dyDescent="0.15">
      <c r="R1422" s="123"/>
    </row>
    <row r="1423" spans="18:18" x14ac:dyDescent="0.15">
      <c r="R1423" s="123"/>
    </row>
    <row r="1424" spans="18:18" x14ac:dyDescent="0.15">
      <c r="R1424" s="123"/>
    </row>
    <row r="1425" spans="18:18" x14ac:dyDescent="0.15">
      <c r="R1425" s="123"/>
    </row>
    <row r="1426" spans="18:18" x14ac:dyDescent="0.15">
      <c r="R1426" s="123"/>
    </row>
    <row r="1427" spans="18:18" x14ac:dyDescent="0.15">
      <c r="R1427" s="123"/>
    </row>
    <row r="1428" spans="18:18" x14ac:dyDescent="0.15">
      <c r="R1428" s="123"/>
    </row>
    <row r="1429" spans="18:18" x14ac:dyDescent="0.15">
      <c r="R1429" s="123"/>
    </row>
    <row r="1430" spans="18:18" x14ac:dyDescent="0.15">
      <c r="R1430" s="123"/>
    </row>
    <row r="1431" spans="18:18" x14ac:dyDescent="0.15">
      <c r="R1431" s="123"/>
    </row>
    <row r="1432" spans="18:18" x14ac:dyDescent="0.15">
      <c r="R1432" s="123"/>
    </row>
    <row r="1433" spans="18:18" x14ac:dyDescent="0.15">
      <c r="R1433" s="123"/>
    </row>
  </sheetData>
  <mergeCells count="34">
    <mergeCell ref="E41:F41"/>
    <mergeCell ref="E42:F42"/>
    <mergeCell ref="E45:F45"/>
    <mergeCell ref="E47:F47"/>
    <mergeCell ref="E32:F32"/>
    <mergeCell ref="E33:F33"/>
    <mergeCell ref="E34:F34"/>
    <mergeCell ref="D35:F35"/>
    <mergeCell ref="E36:F36"/>
    <mergeCell ref="E39:F39"/>
    <mergeCell ref="E26:F26"/>
    <mergeCell ref="E27:F27"/>
    <mergeCell ref="E28:F28"/>
    <mergeCell ref="E29:F29"/>
    <mergeCell ref="E30:F30"/>
    <mergeCell ref="E31:F31"/>
    <mergeCell ref="D18:F18"/>
    <mergeCell ref="E19:F19"/>
    <mergeCell ref="E20:F20"/>
    <mergeCell ref="E23:F23"/>
    <mergeCell ref="E24:F24"/>
    <mergeCell ref="D25:F25"/>
    <mergeCell ref="D10:F10"/>
    <mergeCell ref="E11:F11"/>
    <mergeCell ref="D12:F12"/>
    <mergeCell ref="E13:F13"/>
    <mergeCell ref="D14:F14"/>
    <mergeCell ref="E15:F15"/>
    <mergeCell ref="B1:Q1"/>
    <mergeCell ref="A2:Q2"/>
    <mergeCell ref="B5:F5"/>
    <mergeCell ref="Q5:R5"/>
    <mergeCell ref="D8:F8"/>
    <mergeCell ref="E9:F9"/>
  </mergeCells>
  <phoneticPr fontId="3"/>
  <printOptions horizontalCentered="1"/>
  <pageMargins left="0.47244094488188981" right="0.23622047244094491" top="0.9055118110236221" bottom="0.51181102362204722" header="0.35433070866141736" footer="0.51181102362204722"/>
  <pageSetup paperSize="9" scale="77" orientation="portrait"/>
  <rowBreaks count="1" manualBreakCount="1"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dcterms:created xsi:type="dcterms:W3CDTF">2019-07-16T02:11:24Z</dcterms:created>
  <dcterms:modified xsi:type="dcterms:W3CDTF">2019-07-16T02:11:43Z</dcterms:modified>
</cp:coreProperties>
</file>